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3770" windowHeight="7320" tabRatio="835" activeTab="1"/>
  </bookViews>
  <sheets>
    <sheet name="Верх.Новен." sheetId="1" r:id="rId1"/>
    <sheet name="2017" sheetId="2" r:id="rId2"/>
  </sheets>
  <definedNames/>
  <calcPr fullCalcOnLoad="1" fullPrecision="0"/>
</workbook>
</file>

<file path=xl/sharedStrings.xml><?xml version="1.0" encoding="utf-8"?>
<sst xmlns="http://schemas.openxmlformats.org/spreadsheetml/2006/main" count="96" uniqueCount="69">
  <si>
    <t>Наименование</t>
  </si>
  <si>
    <t>Категория "В"</t>
  </si>
  <si>
    <t>Количество часов вождения на 1 учащегося</t>
  </si>
  <si>
    <t>Нормативный пробег автомобиля в час/км</t>
  </si>
  <si>
    <t>Расход ГСМ на весь курс обучения (л)</t>
  </si>
  <si>
    <t>Расход автомобильного масла 1,5 % от расхода бензина</t>
  </si>
  <si>
    <t xml:space="preserve">Стоимость 1 л масла (руб.) </t>
  </si>
  <si>
    <t xml:space="preserve">Стоимость  масла на курс обучения (руб.) </t>
  </si>
  <si>
    <t>Стоимость 1 л бензина (руб.)</t>
  </si>
  <si>
    <t>Стоимость бензина на курс обучения (руб.)</t>
  </si>
  <si>
    <t>Амортизация автомобиля в час (руб.)</t>
  </si>
  <si>
    <t>Амортизация за курс обучения (руб.)</t>
  </si>
  <si>
    <t>зима</t>
  </si>
  <si>
    <t>б) на 20 км</t>
  </si>
  <si>
    <t>Нормативный расход ГСМ</t>
  </si>
  <si>
    <t>среднее</t>
  </si>
  <si>
    <t xml:space="preserve">а) на 100 км:   лето                                                                                                         </t>
  </si>
  <si>
    <t>РАСЧЕТ</t>
  </si>
  <si>
    <t xml:space="preserve">ВСЕГО за курс обучения </t>
  </si>
  <si>
    <t>10 класс</t>
  </si>
  <si>
    <t>А)базовая норма(л)</t>
  </si>
  <si>
    <t xml:space="preserve">                      зима</t>
  </si>
  <si>
    <t>Б) поправочный коэффициент(%) (Дз-7%,Ду-20%,Дг-10%,Дэ-5%,10%) : лето</t>
  </si>
  <si>
    <t>8,5</t>
  </si>
  <si>
    <t>ВАЗ-21105</t>
  </si>
  <si>
    <t>ВАЗ-11143</t>
  </si>
  <si>
    <t>На группу из 25 человек на весь период обучения</t>
  </si>
  <si>
    <t xml:space="preserve">Заработная плата учителя по высшей категории </t>
  </si>
  <si>
    <t>28 час.*25 чел./35 уч.нед.=20/25 час за ставку= 0,8 ставки</t>
  </si>
  <si>
    <t>2,3 ставки на весь курс обучения</t>
  </si>
  <si>
    <t xml:space="preserve">0,8*1,44 (коэф.за вождение)= 1,15 ставки </t>
  </si>
  <si>
    <t>2,3ст.*10724 (высш. категория)=24672,1руб.</t>
  </si>
  <si>
    <t>прочие расходы - 35000</t>
  </si>
  <si>
    <t>Гл.экономист Гарагуля С.Н.</t>
  </si>
  <si>
    <t>(2325,16+1357,14)*25 чел = 92057,5 руб.</t>
  </si>
  <si>
    <t>134 час.*25 чел.*9,33(образоват.услуга)=31255,5 руб.</t>
  </si>
  <si>
    <t>коэффициент за предмет - 31255,5*1,15*0,05=1797,16</t>
  </si>
  <si>
    <t>Всего - 33052,66 руб.</t>
  </si>
  <si>
    <t>Заработная плата мастер производственного обучения по высшей категории (56 часов -весь курс)</t>
  </si>
  <si>
    <t>Всего з/пл  - 57724,76 руб.</t>
  </si>
  <si>
    <t>Начисления - 17432,88руб.</t>
  </si>
  <si>
    <t>ГСМ - 92057,5 руб</t>
  </si>
  <si>
    <t>техосмотр - 2000</t>
  </si>
  <si>
    <t>страховка -12300</t>
  </si>
  <si>
    <t>транспортный налог - 4400</t>
  </si>
  <si>
    <t>запчасти - 96500</t>
  </si>
  <si>
    <t>ИТОГО: 317415,14руб на курс обучения на группу  25 чел.</t>
  </si>
  <si>
    <t>Стоимость обучения 1 учащегося - 12696,61 руб.</t>
  </si>
  <si>
    <t>10класс</t>
  </si>
  <si>
    <t>стоимости ГСМ при обучении одного учащегося вождению автомобиля в 10 классах Верхопенской и Новенской средней школы</t>
  </si>
  <si>
    <t>На группу из 13 человек на весь период обучения</t>
  </si>
  <si>
    <t>транспортный налог - 1065</t>
  </si>
  <si>
    <t>страховка -3668</t>
  </si>
  <si>
    <t>техосмотр - 450</t>
  </si>
  <si>
    <t>Стоимость обучения 1 учащегося - 16000 руб.</t>
  </si>
  <si>
    <t>ИТОГО: 208000 руб на курс обучения на группу  13 чел.</t>
  </si>
  <si>
    <t>2394.76*13 чел = 31132 руб.</t>
  </si>
  <si>
    <t>ГСМ - 31132 руб</t>
  </si>
  <si>
    <t>нормативных затрат на подготовку водителей транспортных средств категории "В" при оказании платных образовательных услуг.</t>
  </si>
  <si>
    <t>Приложение №1</t>
  </si>
  <si>
    <t>(вождение 134 ч.)</t>
  </si>
  <si>
    <t>12340руб./72ч. =171.4руб/час*134час/13чел.=1767</t>
  </si>
  <si>
    <t>Заработная плата мастер производственного обучения по высшей категории (56 часов теории -весь курс)</t>
  </si>
  <si>
    <t>12340руб./20дн/8час.=77.1руб*56час=4319</t>
  </si>
  <si>
    <t>(1767+4319)*13=79118 руб.</t>
  </si>
  <si>
    <t>Всего з/пл  - 79118 руб.</t>
  </si>
  <si>
    <t>Начисления - 23894руб.</t>
  </si>
  <si>
    <t>запчасти -33673</t>
  </si>
  <si>
    <t>10-11 класс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</si>
</sst>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0"/>
    <numFmt numFmtId="182" formatCode="0.00000"/>
    <numFmt numFmtId="183" formatCode="0.0000"/>
    <numFmt numFmtId="184" formatCode="0.0"/>
    <numFmt numFmtId="185" formatCode="0.0000000"/>
    <numFmt numFmtId="186" formatCode="0_ ;[Red]\-0\ 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 indent="8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 applyProtection="1">
      <alignment horizontal="center"/>
      <protection locked="0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49" fontId="0" fillId="0" borderId="11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/>
    </xf>
    <xf numFmtId="49" fontId="0" fillId="0" borderId="11" xfId="0" applyNumberFormat="1" applyBorder="1" applyAlignment="1">
      <alignment horizontal="left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57"/>
  <sheetViews>
    <sheetView zoomScalePageLayoutView="0" workbookViewId="0" topLeftCell="A21">
      <selection activeCell="C26" sqref="C26"/>
    </sheetView>
  </sheetViews>
  <sheetFormatPr defaultColWidth="9.140625" defaultRowHeight="12.75" outlineLevelRow="1"/>
  <cols>
    <col min="1" max="1" width="6.57421875" style="0" customWidth="1"/>
    <col min="2" max="2" width="59.140625" style="0" customWidth="1"/>
    <col min="3" max="3" width="13.57421875" style="0" customWidth="1"/>
    <col min="4" max="4" width="13.28125" style="0" customWidth="1"/>
    <col min="5" max="5" width="15.28125" style="0" customWidth="1"/>
  </cols>
  <sheetData>
    <row r="2" spans="1:4" ht="12.75">
      <c r="A2" s="34" t="s">
        <v>17</v>
      </c>
      <c r="B2" s="34"/>
      <c r="C2" s="34"/>
      <c r="D2" s="34"/>
    </row>
    <row r="3" spans="1:4" ht="27.75" customHeight="1">
      <c r="A3" s="35" t="s">
        <v>49</v>
      </c>
      <c r="B3" s="35"/>
      <c r="C3" s="35"/>
      <c r="D3" s="35"/>
    </row>
    <row r="4" spans="1:4" ht="13.5" thickBot="1">
      <c r="A4" s="36"/>
      <c r="B4" s="36"/>
      <c r="C4" s="36"/>
      <c r="D4" s="36"/>
    </row>
    <row r="5" spans="1:4" ht="13.5" thickBot="1">
      <c r="A5" s="42"/>
      <c r="B5" s="39" t="s">
        <v>0</v>
      </c>
      <c r="C5" s="37" t="s">
        <v>1</v>
      </c>
      <c r="D5" s="38"/>
    </row>
    <row r="6" spans="1:4" ht="13.5" thickBot="1">
      <c r="A6" s="43"/>
      <c r="B6" s="40"/>
      <c r="C6" s="18" t="s">
        <v>19</v>
      </c>
      <c r="D6" s="19" t="s">
        <v>48</v>
      </c>
    </row>
    <row r="7" spans="1:4" ht="13.5" hidden="1" outlineLevel="1" thickBot="1">
      <c r="A7" s="43"/>
      <c r="B7" s="40"/>
      <c r="C7" s="21">
        <v>39824</v>
      </c>
      <c r="D7" s="19"/>
    </row>
    <row r="8" spans="1:4" ht="13.5" hidden="1" outlineLevel="1" thickBot="1">
      <c r="A8" s="43"/>
      <c r="B8" s="40"/>
      <c r="C8" s="18">
        <v>139750</v>
      </c>
      <c r="D8" s="19"/>
    </row>
    <row r="9" spans="1:5" ht="30" customHeight="1" collapsed="1" thickBot="1">
      <c r="A9" s="44"/>
      <c r="B9" s="41"/>
      <c r="C9" s="14" t="s">
        <v>24</v>
      </c>
      <c r="D9" s="14" t="s">
        <v>25</v>
      </c>
      <c r="E9" s="13"/>
    </row>
    <row r="10" spans="1:4" ht="12.75">
      <c r="A10" s="1">
        <v>1</v>
      </c>
      <c r="B10" s="3" t="s">
        <v>2</v>
      </c>
      <c r="C10" s="22">
        <v>28</v>
      </c>
      <c r="D10" s="22">
        <v>28</v>
      </c>
    </row>
    <row r="11" spans="1:4" ht="12.75">
      <c r="A11" s="2">
        <v>2</v>
      </c>
      <c r="B11" s="4" t="s">
        <v>3</v>
      </c>
      <c r="C11" s="7">
        <v>20</v>
      </c>
      <c r="D11" s="7">
        <v>20</v>
      </c>
    </row>
    <row r="12" spans="1:4" ht="12.75">
      <c r="A12" s="2">
        <v>3</v>
      </c>
      <c r="B12" s="4" t="s">
        <v>14</v>
      </c>
      <c r="C12" s="7"/>
      <c r="D12" s="7"/>
    </row>
    <row r="13" spans="1:4" ht="12.75">
      <c r="A13" s="31"/>
      <c r="B13" s="5" t="s">
        <v>16</v>
      </c>
      <c r="C13" s="7">
        <v>9.1</v>
      </c>
      <c r="D13" s="7">
        <v>6.2</v>
      </c>
    </row>
    <row r="14" spans="1:4" ht="12.75">
      <c r="A14" s="32"/>
      <c r="B14" s="6" t="s">
        <v>12</v>
      </c>
      <c r="C14" s="8">
        <v>9.74</v>
      </c>
      <c r="D14" s="8">
        <v>6.6</v>
      </c>
    </row>
    <row r="15" spans="1:4" ht="12.75">
      <c r="A15" s="32"/>
      <c r="B15" s="6" t="s">
        <v>15</v>
      </c>
      <c r="C15" s="8">
        <f>(C13*5+C14*4)/9</f>
        <v>9.38</v>
      </c>
      <c r="D15" s="8">
        <f>(D13*5+D14*4)/9</f>
        <v>6.38</v>
      </c>
    </row>
    <row r="16" spans="1:4" ht="12.75">
      <c r="A16" s="32"/>
      <c r="B16" s="5" t="s">
        <v>13</v>
      </c>
      <c r="C16" s="8">
        <f>C15/5</f>
        <v>1.88</v>
      </c>
      <c r="D16" s="8">
        <f>D15/5</f>
        <v>1.28</v>
      </c>
    </row>
    <row r="17" spans="1:4" ht="12.75">
      <c r="A17" s="33"/>
      <c r="B17" s="5" t="s">
        <v>20</v>
      </c>
      <c r="C17" s="16" t="s">
        <v>23</v>
      </c>
      <c r="D17" s="17" t="s">
        <v>23</v>
      </c>
    </row>
    <row r="18" spans="1:4" ht="25.5" customHeight="1">
      <c r="A18" s="1"/>
      <c r="B18" s="5" t="s">
        <v>22</v>
      </c>
      <c r="C18" s="20">
        <f>20</f>
        <v>20</v>
      </c>
      <c r="D18" s="20">
        <f>20</f>
        <v>20</v>
      </c>
    </row>
    <row r="19" spans="1:4" ht="12.75">
      <c r="A19" s="1"/>
      <c r="B19" s="5" t="s">
        <v>21</v>
      </c>
      <c r="C19" s="20">
        <f>C18+7</f>
        <v>27</v>
      </c>
      <c r="D19" s="20">
        <f>D18+7</f>
        <v>27</v>
      </c>
    </row>
    <row r="20" spans="1:4" ht="12.75">
      <c r="A20" s="2">
        <v>4</v>
      </c>
      <c r="B20" s="15" t="s">
        <v>4</v>
      </c>
      <c r="C20" s="8">
        <f>C10*C16</f>
        <v>52.64</v>
      </c>
      <c r="D20" s="8">
        <f>D10*D16</f>
        <v>35.84</v>
      </c>
    </row>
    <row r="21" spans="1:4" ht="12.75">
      <c r="A21" s="2">
        <v>5</v>
      </c>
      <c r="B21" s="4" t="s">
        <v>5</v>
      </c>
      <c r="C21" s="8">
        <f>C20*0.015</f>
        <v>0.79</v>
      </c>
      <c r="D21" s="8">
        <f>D20*0.015</f>
        <v>0.54</v>
      </c>
    </row>
    <row r="22" spans="1:4" ht="12.75">
      <c r="A22" s="2">
        <v>6</v>
      </c>
      <c r="B22" s="4" t="s">
        <v>6</v>
      </c>
      <c r="C22" s="7">
        <v>250</v>
      </c>
      <c r="D22" s="7">
        <v>250</v>
      </c>
    </row>
    <row r="23" spans="1:4" ht="12.75">
      <c r="A23" s="2">
        <v>7</v>
      </c>
      <c r="B23" s="4" t="s">
        <v>7</v>
      </c>
      <c r="C23" s="8">
        <f>C21*C22</f>
        <v>197.5</v>
      </c>
      <c r="D23" s="8">
        <f>D21*D22</f>
        <v>135</v>
      </c>
    </row>
    <row r="24" spans="1:4" ht="12.75">
      <c r="A24" s="2">
        <v>8</v>
      </c>
      <c r="B24" s="4" t="s">
        <v>8</v>
      </c>
      <c r="C24" s="7">
        <v>34.1</v>
      </c>
      <c r="D24" s="7">
        <v>34.1</v>
      </c>
    </row>
    <row r="25" spans="1:4" ht="12.75">
      <c r="A25" s="2">
        <v>9</v>
      </c>
      <c r="B25" s="4" t="s">
        <v>9</v>
      </c>
      <c r="C25" s="9">
        <f>C20*C24</f>
        <v>1795.02</v>
      </c>
      <c r="D25" s="9">
        <f>D20*D24</f>
        <v>1222.14</v>
      </c>
    </row>
    <row r="26" spans="1:4" ht="12.75">
      <c r="A26" s="2">
        <v>10</v>
      </c>
      <c r="B26" s="4" t="s">
        <v>10</v>
      </c>
      <c r="C26" s="20">
        <v>11.88</v>
      </c>
      <c r="D26" s="20">
        <f>0/720</f>
        <v>0</v>
      </c>
    </row>
    <row r="27" spans="1:4" ht="12.75">
      <c r="A27" s="2">
        <v>11</v>
      </c>
      <c r="B27" s="4" t="s">
        <v>11</v>
      </c>
      <c r="C27" s="7">
        <f>C26*C10</f>
        <v>332.64</v>
      </c>
      <c r="D27" s="7">
        <f>D26*D10</f>
        <v>0</v>
      </c>
    </row>
    <row r="28" spans="1:4" ht="12.75">
      <c r="A28" s="2"/>
      <c r="B28" s="4"/>
      <c r="C28" s="8"/>
      <c r="D28" s="8"/>
    </row>
    <row r="29" spans="1:4" ht="13.5" thickBot="1">
      <c r="A29" s="10"/>
      <c r="B29" s="11" t="s">
        <v>18</v>
      </c>
      <c r="C29" s="12">
        <f>C23+C25+C27+C28</f>
        <v>2325.16</v>
      </c>
      <c r="D29" s="12">
        <f>D23+D25+D27+D28</f>
        <v>1357.14</v>
      </c>
    </row>
    <row r="31" ht="12.75">
      <c r="B31" s="23" t="s">
        <v>26</v>
      </c>
    </row>
    <row r="32" ht="12.75">
      <c r="B32" t="s">
        <v>34</v>
      </c>
    </row>
    <row r="33" spans="1:4" ht="12.75">
      <c r="A33" s="27"/>
      <c r="B33" s="27"/>
      <c r="C33" s="27"/>
      <c r="D33" s="27"/>
    </row>
    <row r="34" ht="12.75">
      <c r="B34" s="23" t="s">
        <v>27</v>
      </c>
    </row>
    <row r="36" ht="12.75">
      <c r="B36" t="s">
        <v>35</v>
      </c>
    </row>
    <row r="37" ht="12.75">
      <c r="B37" t="s">
        <v>36</v>
      </c>
    </row>
    <row r="38" ht="12.75">
      <c r="B38" t="s">
        <v>37</v>
      </c>
    </row>
    <row r="39" ht="25.5">
      <c r="B39" s="24" t="s">
        <v>38</v>
      </c>
    </row>
    <row r="40" ht="12.75">
      <c r="B40" t="s">
        <v>28</v>
      </c>
    </row>
    <row r="41" ht="12.75">
      <c r="B41" t="s">
        <v>30</v>
      </c>
    </row>
    <row r="42" ht="12.75">
      <c r="B42" t="s">
        <v>29</v>
      </c>
    </row>
    <row r="43" ht="12.75">
      <c r="B43" t="s">
        <v>31</v>
      </c>
    </row>
    <row r="45" ht="12.75">
      <c r="B45" s="25" t="s">
        <v>39</v>
      </c>
    </row>
    <row r="46" ht="12.75">
      <c r="B46" s="25" t="s">
        <v>40</v>
      </c>
    </row>
    <row r="47" ht="12.75">
      <c r="B47" s="25" t="s">
        <v>41</v>
      </c>
    </row>
    <row r="48" ht="12.75">
      <c r="B48" s="25" t="s">
        <v>44</v>
      </c>
    </row>
    <row r="49" ht="12.75">
      <c r="B49" s="25" t="s">
        <v>43</v>
      </c>
    </row>
    <row r="50" ht="12.75">
      <c r="B50" s="25" t="s">
        <v>42</v>
      </c>
    </row>
    <row r="51" ht="12.75">
      <c r="B51" s="25" t="s">
        <v>45</v>
      </c>
    </row>
    <row r="52" ht="12.75">
      <c r="B52" s="25" t="s">
        <v>32</v>
      </c>
    </row>
    <row r="53" ht="12.75">
      <c r="B53" s="26" t="s">
        <v>46</v>
      </c>
    </row>
    <row r="55" ht="12.75">
      <c r="B55" s="23" t="s">
        <v>47</v>
      </c>
    </row>
    <row r="57" ht="12.75">
      <c r="B57" t="s">
        <v>33</v>
      </c>
    </row>
  </sheetData>
  <sheetProtection/>
  <mergeCells count="7">
    <mergeCell ref="A13:A17"/>
    <mergeCell ref="A2:D2"/>
    <mergeCell ref="A3:D3"/>
    <mergeCell ref="A4:D4"/>
    <mergeCell ref="C5:D5"/>
    <mergeCell ref="B5:B9"/>
    <mergeCell ref="A5:A9"/>
  </mergeCells>
  <printOptions/>
  <pageMargins left="1.141732283464567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53"/>
  <sheetViews>
    <sheetView tabSelected="1" zoomScalePageLayoutView="0" workbookViewId="0" topLeftCell="A1">
      <selection activeCell="B61" sqref="B61"/>
    </sheetView>
  </sheetViews>
  <sheetFormatPr defaultColWidth="9.140625" defaultRowHeight="12.75" outlineLevelRow="1"/>
  <cols>
    <col min="1" max="1" width="6.57421875" style="0" customWidth="1"/>
    <col min="2" max="2" width="59.140625" style="0" customWidth="1"/>
    <col min="3" max="3" width="18.140625" style="0" customWidth="1"/>
    <col min="4" max="4" width="5.421875" style="0" hidden="1" customWidth="1"/>
    <col min="5" max="5" width="15.28125" style="0" customWidth="1"/>
  </cols>
  <sheetData>
    <row r="1" ht="12.75">
      <c r="C1" t="s">
        <v>59</v>
      </c>
    </row>
    <row r="2" spans="1:4" ht="12.75">
      <c r="A2" s="34" t="s">
        <v>17</v>
      </c>
      <c r="B2" s="34"/>
      <c r="C2" s="34"/>
      <c r="D2" s="34"/>
    </row>
    <row r="3" spans="1:4" ht="27.75" customHeight="1">
      <c r="A3" s="35" t="s">
        <v>58</v>
      </c>
      <c r="B3" s="35"/>
      <c r="C3" s="35"/>
      <c r="D3" s="35"/>
    </row>
    <row r="4" spans="1:4" ht="13.5" thickBot="1">
      <c r="A4" s="36"/>
      <c r="B4" s="36"/>
      <c r="C4" s="36"/>
      <c r="D4" s="36"/>
    </row>
    <row r="5" spans="1:4" ht="12.75">
      <c r="A5" s="42"/>
      <c r="B5" s="39" t="s">
        <v>0</v>
      </c>
      <c r="C5" s="46" t="s">
        <v>1</v>
      </c>
      <c r="D5" s="46"/>
    </row>
    <row r="6" spans="1:3" ht="12.75">
      <c r="A6" s="43"/>
      <c r="B6" s="45"/>
      <c r="C6" s="28" t="s">
        <v>68</v>
      </c>
    </row>
    <row r="7" spans="1:3" ht="13.5" hidden="1" outlineLevel="1" thickBot="1">
      <c r="A7" s="43"/>
      <c r="B7" s="40"/>
      <c r="C7" s="21">
        <v>39824</v>
      </c>
    </row>
    <row r="8" spans="1:3" ht="13.5" hidden="1" outlineLevel="1" thickBot="1">
      <c r="A8" s="43"/>
      <c r="B8" s="40"/>
      <c r="C8" s="18">
        <v>139750</v>
      </c>
    </row>
    <row r="9" spans="1:4" ht="30" customHeight="1" collapsed="1" thickBot="1">
      <c r="A9" s="44"/>
      <c r="B9" s="41"/>
      <c r="C9" s="14" t="s">
        <v>24</v>
      </c>
      <c r="D9" s="13"/>
    </row>
    <row r="10" spans="1:3" ht="12.75">
      <c r="A10" s="1">
        <v>1</v>
      </c>
      <c r="B10" s="3" t="s">
        <v>2</v>
      </c>
      <c r="C10" s="22">
        <v>13</v>
      </c>
    </row>
    <row r="11" spans="1:3" ht="12.75">
      <c r="A11" s="2">
        <v>2</v>
      </c>
      <c r="B11" s="4" t="s">
        <v>3</v>
      </c>
      <c r="C11" s="7">
        <v>20</v>
      </c>
    </row>
    <row r="12" spans="1:3" ht="12.75">
      <c r="A12" s="2">
        <v>3</v>
      </c>
      <c r="B12" s="4" t="s">
        <v>14</v>
      </c>
      <c r="C12" s="7"/>
    </row>
    <row r="13" spans="1:3" ht="12.75">
      <c r="A13" s="31"/>
      <c r="B13" s="5" t="s">
        <v>16</v>
      </c>
      <c r="C13" s="7">
        <v>9.1</v>
      </c>
    </row>
    <row r="14" spans="1:3" ht="12.75">
      <c r="A14" s="32"/>
      <c r="B14" s="6" t="s">
        <v>12</v>
      </c>
      <c r="C14" s="8">
        <v>9.74</v>
      </c>
    </row>
    <row r="15" spans="1:3" ht="12.75">
      <c r="A15" s="32"/>
      <c r="B15" s="6" t="s">
        <v>15</v>
      </c>
      <c r="C15" s="8">
        <v>9.42</v>
      </c>
    </row>
    <row r="16" spans="1:3" ht="12.75">
      <c r="A16" s="32"/>
      <c r="B16" s="5" t="s">
        <v>13</v>
      </c>
      <c r="C16" s="8">
        <f>C15/5</f>
        <v>1.88</v>
      </c>
    </row>
    <row r="17" spans="1:3" ht="12.75">
      <c r="A17" s="33"/>
      <c r="B17" s="29" t="s">
        <v>20</v>
      </c>
      <c r="C17" s="30" t="s">
        <v>23</v>
      </c>
    </row>
    <row r="18" spans="1:3" ht="25.5" customHeight="1">
      <c r="A18" s="1"/>
      <c r="B18" s="5" t="s">
        <v>22</v>
      </c>
      <c r="C18" s="20">
        <v>10.92</v>
      </c>
    </row>
    <row r="19" spans="1:3" ht="12.75">
      <c r="A19" s="1"/>
      <c r="B19" s="5" t="s">
        <v>21</v>
      </c>
      <c r="C19" s="20">
        <v>11.7</v>
      </c>
    </row>
    <row r="20" spans="1:3" ht="12.75">
      <c r="A20" s="2">
        <v>4</v>
      </c>
      <c r="B20" s="15" t="s">
        <v>4</v>
      </c>
      <c r="C20" s="8">
        <v>63.34</v>
      </c>
    </row>
    <row r="21" spans="1:3" ht="12.75">
      <c r="A21" s="2">
        <v>5</v>
      </c>
      <c r="B21" s="4" t="s">
        <v>5</v>
      </c>
      <c r="C21" s="8">
        <f>C20*0.015</f>
        <v>0.95</v>
      </c>
    </row>
    <row r="22" spans="1:3" ht="12.75">
      <c r="A22" s="2">
        <v>6</v>
      </c>
      <c r="B22" s="4" t="s">
        <v>6</v>
      </c>
      <c r="C22" s="7">
        <v>158</v>
      </c>
    </row>
    <row r="23" spans="1:3" ht="12.75">
      <c r="A23" s="2">
        <v>7</v>
      </c>
      <c r="B23" s="4" t="s">
        <v>7</v>
      </c>
      <c r="C23" s="8">
        <f>C21*C22</f>
        <v>150.1</v>
      </c>
    </row>
    <row r="24" spans="1:3" ht="12.75">
      <c r="A24" s="2">
        <v>8</v>
      </c>
      <c r="B24" s="4" t="s">
        <v>8</v>
      </c>
      <c r="C24" s="7">
        <v>33</v>
      </c>
    </row>
    <row r="25" spans="1:3" ht="12.75">
      <c r="A25" s="2">
        <v>9</v>
      </c>
      <c r="B25" s="4" t="s">
        <v>9</v>
      </c>
      <c r="C25" s="9">
        <f>C20*C24</f>
        <v>2090.22</v>
      </c>
    </row>
    <row r="26" spans="1:3" ht="12.75">
      <c r="A26" s="2">
        <v>10</v>
      </c>
      <c r="B26" s="4" t="s">
        <v>10</v>
      </c>
      <c r="C26" s="20">
        <v>11.88</v>
      </c>
    </row>
    <row r="27" spans="1:3" ht="12.75">
      <c r="A27" s="2">
        <v>11</v>
      </c>
      <c r="B27" s="4" t="s">
        <v>11</v>
      </c>
      <c r="C27" s="7">
        <f>C26*C10</f>
        <v>154.44</v>
      </c>
    </row>
    <row r="28" spans="1:3" ht="12.75">
      <c r="A28" s="2"/>
      <c r="B28" s="4"/>
      <c r="C28" s="8"/>
    </row>
    <row r="29" spans="1:3" ht="13.5" thickBot="1">
      <c r="A29" s="10"/>
      <c r="B29" s="11" t="s">
        <v>18</v>
      </c>
      <c r="C29" s="12">
        <f>C23+C25+C27+C28</f>
        <v>2394.76</v>
      </c>
    </row>
    <row r="31" ht="12.75">
      <c r="B31" s="23" t="s">
        <v>50</v>
      </c>
    </row>
    <row r="32" ht="12.75">
      <c r="B32" t="s">
        <v>56</v>
      </c>
    </row>
    <row r="33" spans="1:4" ht="12.75">
      <c r="A33" s="27"/>
      <c r="B33" s="27"/>
      <c r="C33" s="27"/>
      <c r="D33" s="27"/>
    </row>
    <row r="34" ht="12.75">
      <c r="B34" s="23" t="s">
        <v>27</v>
      </c>
    </row>
    <row r="35" ht="12.75">
      <c r="B35" s="27" t="s">
        <v>60</v>
      </c>
    </row>
    <row r="36" ht="12.75">
      <c r="B36" t="s">
        <v>61</v>
      </c>
    </row>
    <row r="37" ht="25.5">
      <c r="B37" s="24" t="s">
        <v>62</v>
      </c>
    </row>
    <row r="38" ht="12.75">
      <c r="B38" t="s">
        <v>63</v>
      </c>
    </row>
    <row r="40" ht="12.75">
      <c r="B40" t="s">
        <v>64</v>
      </c>
    </row>
    <row r="43" ht="12.75">
      <c r="B43" s="25" t="s">
        <v>65</v>
      </c>
    </row>
    <row r="44" ht="12.75">
      <c r="B44" s="25" t="s">
        <v>66</v>
      </c>
    </row>
    <row r="45" ht="12.75">
      <c r="B45" s="25" t="s">
        <v>57</v>
      </c>
    </row>
    <row r="46" ht="12.75">
      <c r="B46" s="25" t="s">
        <v>51</v>
      </c>
    </row>
    <row r="47" ht="12.75">
      <c r="B47" s="25" t="s">
        <v>52</v>
      </c>
    </row>
    <row r="48" ht="12.75">
      <c r="B48" s="25" t="s">
        <v>53</v>
      </c>
    </row>
    <row r="49" ht="12.75">
      <c r="B49" s="25" t="s">
        <v>67</v>
      </c>
    </row>
    <row r="50" ht="12.75">
      <c r="B50" s="25" t="s">
        <v>32</v>
      </c>
    </row>
    <row r="51" ht="12.75">
      <c r="B51" s="26" t="s">
        <v>55</v>
      </c>
    </row>
    <row r="53" ht="12.75">
      <c r="B53" s="23" t="s">
        <v>54</v>
      </c>
    </row>
  </sheetData>
  <sheetProtection/>
  <mergeCells count="7">
    <mergeCell ref="A13:A17"/>
    <mergeCell ref="A2:D2"/>
    <mergeCell ref="A3:D3"/>
    <mergeCell ref="A4:D4"/>
    <mergeCell ref="A5:A9"/>
    <mergeCell ref="B5:B9"/>
    <mergeCell ref="C5:D5"/>
  </mergeCells>
  <printOptions/>
  <pageMargins left="1.141732283464567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Нестерова</cp:lastModifiedBy>
  <cp:lastPrinted>2017-05-02T10:43:41Z</cp:lastPrinted>
  <dcterms:created xsi:type="dcterms:W3CDTF">1996-10-08T23:32:33Z</dcterms:created>
  <dcterms:modified xsi:type="dcterms:W3CDTF">2017-05-02T11:16:41Z</dcterms:modified>
  <cp:category/>
  <cp:version/>
  <cp:contentType/>
  <cp:contentStatus/>
</cp:coreProperties>
</file>